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D:\FMA\Membership\Reports\2025\"/>
    </mc:Choice>
  </mc:AlternateContent>
  <xr:revisionPtr revIDLastSave="0" documentId="13_ncr:1_{81488935-E78D-4ABD-988F-4E60C0B9670D}" xr6:coauthVersionLast="47" xr6:coauthVersionMax="47" xr10:uidLastSave="{00000000-0000-0000-0000-000000000000}"/>
  <bookViews>
    <workbookView xWindow="-120" yWindow="-120" windowWidth="24240" windowHeight="13140" tabRatio="929" activeTab="1" xr2:uid="{00000000-000D-0000-FFFF-FFFF00000000}"/>
  </bookViews>
  <sheets>
    <sheet name="2025 Graph" sheetId="16" r:id="rId1"/>
    <sheet name="2025 Summary" sheetId="2" r:id="rId2"/>
  </sheets>
  <definedNames>
    <definedName name="_xlnm.Print_Area" localSheetId="0">'2025 Graph'!$A$1:$N$49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2" l="1"/>
  <c r="N31" i="2"/>
  <c r="N30" i="2"/>
  <c r="O30" i="2" s="1"/>
  <c r="N29" i="2"/>
  <c r="N26" i="2"/>
  <c r="N25" i="2"/>
  <c r="O25" i="2" s="1"/>
  <c r="N20" i="2"/>
  <c r="N19" i="2"/>
  <c r="E38" i="2"/>
  <c r="D38" i="2"/>
  <c r="N14" i="2"/>
  <c r="C38" i="2" s="1"/>
  <c r="N13" i="2"/>
  <c r="O13" i="2" s="1"/>
  <c r="B38" i="2"/>
  <c r="N8" i="2"/>
  <c r="N7" i="2"/>
  <c r="O31" i="2"/>
  <c r="O29" i="2"/>
  <c r="O24" i="2"/>
  <c r="O23" i="2"/>
  <c r="O19" i="2"/>
  <c r="O18" i="2"/>
  <c r="O17" i="2"/>
  <c r="O12" i="2"/>
  <c r="O11" i="2"/>
  <c r="O7" i="2"/>
  <c r="O6" i="2"/>
  <c r="O5" i="2"/>
  <c r="J7" i="2" l="1"/>
  <c r="I7" i="2"/>
  <c r="F2" i="2"/>
  <c r="J25" i="2" l="1"/>
  <c r="M30" i="2" l="1"/>
  <c r="L30" i="2"/>
  <c r="K30" i="2"/>
  <c r="K23" i="16" s="1"/>
  <c r="J30" i="2"/>
  <c r="I30" i="2"/>
  <c r="H30" i="2"/>
  <c r="G30" i="2"/>
  <c r="F30" i="2"/>
  <c r="E30" i="2"/>
  <c r="D30" i="2"/>
  <c r="C30" i="2"/>
  <c r="M29" i="2"/>
  <c r="L29" i="2"/>
  <c r="K29" i="2"/>
  <c r="K22" i="16" s="1"/>
  <c r="J29" i="2"/>
  <c r="I29" i="2"/>
  <c r="H29" i="2"/>
  <c r="G29" i="2"/>
  <c r="F29" i="2"/>
  <c r="E29" i="2"/>
  <c r="D29" i="2"/>
  <c r="C29" i="2"/>
  <c r="G31" i="2" l="1"/>
  <c r="C31" i="2"/>
  <c r="M31" i="2"/>
  <c r="H31" i="2"/>
  <c r="L31" i="2"/>
  <c r="K31" i="2"/>
  <c r="J31" i="2"/>
  <c r="I31" i="2"/>
  <c r="F31" i="2"/>
  <c r="E31" i="2"/>
  <c r="D31" i="2"/>
  <c r="K25" i="2"/>
  <c r="L7" i="2"/>
  <c r="K7" i="2" l="1"/>
  <c r="H19" i="2" l="1"/>
  <c r="B7" i="2" l="1"/>
  <c r="C7" i="2"/>
  <c r="D7" i="2"/>
  <c r="E7" i="2"/>
  <c r="F7" i="2"/>
  <c r="G7" i="2"/>
  <c r="H7" i="2"/>
  <c r="M7" i="2"/>
  <c r="L22" i="16" l="1"/>
  <c r="L23" i="16" l="1"/>
  <c r="B29" i="2" l="1"/>
  <c r="B30" i="2"/>
  <c r="C13" i="2"/>
  <c r="E13" i="2"/>
  <c r="F13" i="2"/>
  <c r="H13" i="2"/>
  <c r="I13" i="2"/>
  <c r="B13" i="2"/>
  <c r="J13" i="2"/>
  <c r="M13" i="2"/>
  <c r="G19" i="2"/>
  <c r="B19" i="2"/>
  <c r="B20" i="2" s="1"/>
  <c r="J19" i="2"/>
  <c r="D25" i="2"/>
  <c r="E25" i="2"/>
  <c r="L25" i="2"/>
  <c r="G25" i="2"/>
  <c r="H25" i="2"/>
  <c r="M25" i="2" l="1"/>
  <c r="M19" i="2"/>
  <c r="L24" i="16"/>
  <c r="K19" i="2"/>
  <c r="K13" i="2"/>
  <c r="F19" i="2"/>
  <c r="E35" i="2"/>
  <c r="B25" i="2"/>
  <c r="B26" i="2" s="1"/>
  <c r="C36" i="2"/>
  <c r="E19" i="2"/>
  <c r="D19" i="2"/>
  <c r="D36" i="2"/>
  <c r="D35" i="2"/>
  <c r="B36" i="2"/>
  <c r="C19" i="2"/>
  <c r="C20" i="2" s="1"/>
  <c r="C25" i="2"/>
  <c r="I25" i="2"/>
  <c r="L19" i="2"/>
  <c r="G13" i="2"/>
  <c r="F25" i="2"/>
  <c r="I19" i="2"/>
  <c r="L13" i="2"/>
  <c r="D13" i="2"/>
  <c r="C35" i="2"/>
  <c r="E36" i="2"/>
  <c r="B14" i="2"/>
  <c r="C14" i="2" s="1"/>
  <c r="B35" i="2" l="1"/>
  <c r="F35" i="2" s="1"/>
  <c r="B47" i="16"/>
  <c r="C37" i="2"/>
  <c r="E37" i="2"/>
  <c r="D37" i="2"/>
  <c r="F36" i="2"/>
  <c r="D20" i="2"/>
  <c r="E20" i="2" s="1"/>
  <c r="F20" i="2" s="1"/>
  <c r="G20" i="2" s="1"/>
  <c r="H20" i="2" s="1"/>
  <c r="I20" i="2" s="1"/>
  <c r="J20" i="2" s="1"/>
  <c r="K20" i="2" s="1"/>
  <c r="L20" i="2" s="1"/>
  <c r="M20" i="2" s="1"/>
  <c r="B31" i="2"/>
  <c r="B37" i="2"/>
  <c r="B8" i="2"/>
  <c r="C8" i="2" s="1"/>
  <c r="D8" i="2" s="1"/>
  <c r="C26" i="2"/>
  <c r="D14" i="2"/>
  <c r="E14" i="2" s="1"/>
  <c r="F14" i="2" s="1"/>
  <c r="G14" i="2" s="1"/>
  <c r="H14" i="2" s="1"/>
  <c r="I14" i="2" s="1"/>
  <c r="J14" i="2" s="1"/>
  <c r="K14" i="2" s="1"/>
  <c r="L14" i="2" s="1"/>
  <c r="M14" i="2" s="1"/>
  <c r="E22" i="16"/>
  <c r="J22" i="16"/>
  <c r="F22" i="16"/>
  <c r="E23" i="16"/>
  <c r="M23" i="16"/>
  <c r="D23" i="16"/>
  <c r="D47" i="16"/>
  <c r="D22" i="16"/>
  <c r="G22" i="16"/>
  <c r="I23" i="16"/>
  <c r="M22" i="16"/>
  <c r="I22" i="16"/>
  <c r="F23" i="16"/>
  <c r="C23" i="16"/>
  <c r="B23" i="16"/>
  <c r="H23" i="16"/>
  <c r="G23" i="16"/>
  <c r="C22" i="16"/>
  <c r="H22" i="16"/>
  <c r="B22" i="16"/>
  <c r="C32" i="2" l="1"/>
  <c r="E8" i="2"/>
  <c r="B32" i="2"/>
  <c r="F37" i="2"/>
  <c r="D26" i="2"/>
  <c r="D32" i="2" s="1"/>
  <c r="K24" i="16"/>
  <c r="J24" i="16"/>
  <c r="J23" i="16"/>
  <c r="N22" i="16"/>
  <c r="E48" i="16"/>
  <c r="D24" i="16"/>
  <c r="E47" i="16"/>
  <c r="E24" i="16"/>
  <c r="M24" i="16"/>
  <c r="I24" i="16"/>
  <c r="F24" i="16"/>
  <c r="D48" i="16"/>
  <c r="C24" i="16"/>
  <c r="G24" i="16"/>
  <c r="C48" i="16"/>
  <c r="F48" i="16"/>
  <c r="B24" i="16"/>
  <c r="C47" i="16"/>
  <c r="H24" i="16"/>
  <c r="B48" i="16"/>
  <c r="F47" i="16"/>
  <c r="F8" i="2" l="1"/>
  <c r="E26" i="2"/>
  <c r="E32" i="2" s="1"/>
  <c r="N23" i="16"/>
  <c r="N24" i="16" s="1"/>
  <c r="E49" i="16"/>
  <c r="F49" i="16"/>
  <c r="D49" i="16"/>
  <c r="C49" i="16"/>
  <c r="B49" i="16"/>
  <c r="G8" i="2" l="1"/>
  <c r="F26" i="2"/>
  <c r="F32" i="2" s="1"/>
  <c r="H8" i="2" l="1"/>
  <c r="G26" i="2"/>
  <c r="G32" i="2" s="1"/>
  <c r="I8" i="2" l="1"/>
  <c r="H26" i="2"/>
  <c r="H32" i="2" s="1"/>
  <c r="J8" i="2" l="1"/>
  <c r="I26" i="2"/>
  <c r="I32" i="2" s="1"/>
  <c r="K8" i="2" l="1"/>
  <c r="J26" i="2"/>
  <c r="J32" i="2" s="1"/>
  <c r="L8" i="2" l="1"/>
  <c r="K26" i="2"/>
  <c r="K32" i="2" s="1"/>
  <c r="M8" i="2" l="1"/>
  <c r="L26" i="2"/>
  <c r="L32" i="2" s="1"/>
  <c r="M26" i="2" l="1"/>
  <c r="M32" i="2" s="1"/>
  <c r="F38" i="2" l="1"/>
</calcChain>
</file>

<file path=xl/sharedStrings.xml><?xml version="1.0" encoding="utf-8"?>
<sst xmlns="http://schemas.openxmlformats.org/spreadsheetml/2006/main" count="61" uniqueCount="19">
  <si>
    <t>Added</t>
  </si>
  <si>
    <t>Lost</t>
  </si>
  <si>
    <t>Net Total</t>
  </si>
  <si>
    <t>TOTAL FMA</t>
  </si>
  <si>
    <t>Totals</t>
  </si>
  <si>
    <t>TOTALS</t>
  </si>
  <si>
    <t>Total Members</t>
  </si>
  <si>
    <t>TOTAL YTD</t>
  </si>
  <si>
    <t>Net Gain/Loss</t>
  </si>
  <si>
    <t>REG 4</t>
  </si>
  <si>
    <t>REG 2</t>
  </si>
  <si>
    <t>REG 3</t>
  </si>
  <si>
    <t>REGION 1</t>
  </si>
  <si>
    <t>REG 1</t>
  </si>
  <si>
    <t>REGION 4</t>
  </si>
  <si>
    <t>REGION 3</t>
  </si>
  <si>
    <t>REGION 2</t>
  </si>
  <si>
    <t>MEMBERS AS OF:</t>
  </si>
  <si>
    <t>Adj.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</si>
</sst>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3" fontId="6" fillId="0" borderId="1" xfId="0" applyNumberFormat="1" applyFont="1" applyBorder="1" applyAlignment="1">
      <alignment horizontal="center"/>
    </xf>
    <xf numFmtId="15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3" fillId="2" borderId="1" xfId="0" applyFont="1" applyFill="1" applyBorder="1"/>
    <xf numFmtId="17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1" xfId="0" applyFont="1" applyBorder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7" fontId="6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3" fontId="6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A41B"/>
      <color rgb="FF008E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400">
                <a:latin typeface="+mn-lt"/>
              </a:rPr>
              <a:t>2025 FMA Membership Summary (by Month)</a:t>
            </a:r>
          </a:p>
        </c:rich>
      </c:tx>
      <c:layout>
        <c:manualLayout>
          <c:xMode val="edge"/>
          <c:yMode val="edge"/>
          <c:x val="0.33755308316646465"/>
          <c:y val="1.37579286964129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71822680312781E-2"/>
          <c:y val="0.15487505468066493"/>
          <c:w val="0.92774521863993753"/>
          <c:h val="0.82427438757655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 Graph'!$A$22</c:f>
              <c:strCache>
                <c:ptCount val="1"/>
                <c:pt idx="0">
                  <c:v>Added</c:v>
                </c:pt>
              </c:strCache>
            </c:strRef>
          </c:tx>
          <c:spPr>
            <a:solidFill>
              <a:srgbClr val="008E18"/>
            </a:solidFill>
            <a:ln w="25400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'2025 Graph'!$B$21:$M$21</c:f>
              <c:numCache>
                <c:formatCode>mmm\-yy</c:formatCode>
                <c:ptCount val="12"/>
                <c:pt idx="0">
                  <c:v>45662</c:v>
                </c:pt>
                <c:pt idx="1">
                  <c:v>45693</c:v>
                </c:pt>
                <c:pt idx="2">
                  <c:v>45721</c:v>
                </c:pt>
                <c:pt idx="3">
                  <c:v>45752</c:v>
                </c:pt>
                <c:pt idx="4">
                  <c:v>45782</c:v>
                </c:pt>
                <c:pt idx="5">
                  <c:v>45813</c:v>
                </c:pt>
                <c:pt idx="6">
                  <c:v>45843</c:v>
                </c:pt>
                <c:pt idx="7">
                  <c:v>45874</c:v>
                </c:pt>
                <c:pt idx="8">
                  <c:v>45905</c:v>
                </c:pt>
                <c:pt idx="9">
                  <c:v>45935</c:v>
                </c:pt>
                <c:pt idx="10">
                  <c:v>45966</c:v>
                </c:pt>
                <c:pt idx="11">
                  <c:v>45996</c:v>
                </c:pt>
              </c:numCache>
            </c:numRef>
          </c:cat>
          <c:val>
            <c:numRef>
              <c:f>'2025 Graph'!$B$22:$M$22</c:f>
              <c:numCache>
                <c:formatCode>General</c:formatCode>
                <c:ptCount val="12"/>
                <c:pt idx="0">
                  <c:v>17</c:v>
                </c:pt>
                <c:pt idx="1">
                  <c:v>26</c:v>
                </c:pt>
                <c:pt idx="2">
                  <c:v>13</c:v>
                </c:pt>
                <c:pt idx="3">
                  <c:v>31</c:v>
                </c:pt>
                <c:pt idx="4">
                  <c:v>5</c:v>
                </c:pt>
                <c:pt idx="5">
                  <c:v>11</c:v>
                </c:pt>
                <c:pt idx="6">
                  <c:v>47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10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A-4346-B16F-DD743AF2D682}"/>
            </c:ext>
          </c:extLst>
        </c:ser>
        <c:ser>
          <c:idx val="1"/>
          <c:order val="1"/>
          <c:tx>
            <c:strRef>
              <c:f>'2025 Graph'!$A$23</c:f>
              <c:strCache>
                <c:ptCount val="1"/>
                <c:pt idx="0">
                  <c:v>Lost</c:v>
                </c:pt>
              </c:strCache>
            </c:strRef>
          </c:tx>
          <c:spPr>
            <a:solidFill>
              <a:srgbClr val="DD0806"/>
            </a:solidFill>
            <a:ln w="25400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'2025 Graph'!$B$21:$M$21</c:f>
              <c:numCache>
                <c:formatCode>mmm\-yy</c:formatCode>
                <c:ptCount val="12"/>
                <c:pt idx="0">
                  <c:v>45662</c:v>
                </c:pt>
                <c:pt idx="1">
                  <c:v>45693</c:v>
                </c:pt>
                <c:pt idx="2">
                  <c:v>45721</c:v>
                </c:pt>
                <c:pt idx="3">
                  <c:v>45752</c:v>
                </c:pt>
                <c:pt idx="4">
                  <c:v>45782</c:v>
                </c:pt>
                <c:pt idx="5">
                  <c:v>45813</c:v>
                </c:pt>
                <c:pt idx="6">
                  <c:v>45843</c:v>
                </c:pt>
                <c:pt idx="7">
                  <c:v>45874</c:v>
                </c:pt>
                <c:pt idx="8">
                  <c:v>45905</c:v>
                </c:pt>
                <c:pt idx="9">
                  <c:v>45935</c:v>
                </c:pt>
                <c:pt idx="10">
                  <c:v>45966</c:v>
                </c:pt>
                <c:pt idx="11">
                  <c:v>45996</c:v>
                </c:pt>
              </c:numCache>
            </c:numRef>
          </c:cat>
          <c:val>
            <c:numRef>
              <c:f>'2025 Graph'!$B$23:$M$23</c:f>
              <c:numCache>
                <c:formatCode>General</c:formatCode>
                <c:ptCount val="12"/>
                <c:pt idx="0">
                  <c:v>-19</c:v>
                </c:pt>
                <c:pt idx="1">
                  <c:v>-25</c:v>
                </c:pt>
                <c:pt idx="2">
                  <c:v>-39</c:v>
                </c:pt>
                <c:pt idx="3">
                  <c:v>-34</c:v>
                </c:pt>
                <c:pt idx="4">
                  <c:v>-60</c:v>
                </c:pt>
                <c:pt idx="5">
                  <c:v>-27</c:v>
                </c:pt>
                <c:pt idx="6">
                  <c:v>-12</c:v>
                </c:pt>
                <c:pt idx="7">
                  <c:v>-37</c:v>
                </c:pt>
                <c:pt idx="8">
                  <c:v>-17</c:v>
                </c:pt>
                <c:pt idx="9">
                  <c:v>-3</c:v>
                </c:pt>
                <c:pt idx="10">
                  <c:v>-31</c:v>
                </c:pt>
                <c:pt idx="11">
                  <c:v>-91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EA-4346-B16F-DD743AF2D682}"/>
            </c:ext>
          </c:extLst>
        </c:ser>
        <c:ser>
          <c:idx val="2"/>
          <c:order val="2"/>
          <c:tx>
            <c:strRef>
              <c:f>'2025 Graph'!$A$24</c:f>
              <c:strCache>
                <c:ptCount val="1"/>
                <c:pt idx="0">
                  <c:v>Net Gain/Loss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'2025 Graph'!$B$21:$M$21</c:f>
              <c:numCache>
                <c:formatCode>mmm\-yy</c:formatCode>
                <c:ptCount val="12"/>
                <c:pt idx="0">
                  <c:v>45662</c:v>
                </c:pt>
                <c:pt idx="1">
                  <c:v>45693</c:v>
                </c:pt>
                <c:pt idx="2">
                  <c:v>45721</c:v>
                </c:pt>
                <c:pt idx="3">
                  <c:v>45752</c:v>
                </c:pt>
                <c:pt idx="4">
                  <c:v>45782</c:v>
                </c:pt>
                <c:pt idx="5">
                  <c:v>45813</c:v>
                </c:pt>
                <c:pt idx="6">
                  <c:v>45843</c:v>
                </c:pt>
                <c:pt idx="7">
                  <c:v>45874</c:v>
                </c:pt>
                <c:pt idx="8">
                  <c:v>45905</c:v>
                </c:pt>
                <c:pt idx="9">
                  <c:v>45935</c:v>
                </c:pt>
                <c:pt idx="10">
                  <c:v>45966</c:v>
                </c:pt>
                <c:pt idx="11">
                  <c:v>45996</c:v>
                </c:pt>
              </c:numCache>
            </c:numRef>
          </c:cat>
          <c:val>
            <c:numRef>
              <c:f>'2025 Graph'!$B$24:$M$24</c:f>
              <c:numCache>
                <c:formatCode>General</c:formatCode>
                <c:ptCount val="12"/>
                <c:pt idx="0">
                  <c:v>-2</c:v>
                </c:pt>
                <c:pt idx="1">
                  <c:v>1</c:v>
                </c:pt>
                <c:pt idx="2">
                  <c:v>-26</c:v>
                </c:pt>
                <c:pt idx="3">
                  <c:v>-3</c:v>
                </c:pt>
                <c:pt idx="4">
                  <c:v>-55</c:v>
                </c:pt>
                <c:pt idx="5">
                  <c:v>-16</c:v>
                </c:pt>
                <c:pt idx="6">
                  <c:v>35</c:v>
                </c:pt>
                <c:pt idx="7">
                  <c:v>-25</c:v>
                </c:pt>
                <c:pt idx="8">
                  <c:v>-16</c:v>
                </c:pt>
                <c:pt idx="9">
                  <c:v>-1</c:v>
                </c:pt>
                <c:pt idx="10">
                  <c:v>-21</c:v>
                </c:pt>
                <c:pt idx="11">
                  <c:v>-87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EA-4346-B16F-DD743AF2D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96064"/>
        <c:axId val="135497600"/>
      </c:barChart>
      <c:dateAx>
        <c:axId val="135496064"/>
        <c:scaling>
          <c:orientation val="minMax"/>
          <c:min val="45658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Calibri" panose="020F0502020204030204" pitchFamily="34" charset="0"/>
                <a:ea typeface="Arial"/>
                <a:cs typeface="Arial"/>
              </a:defRPr>
            </a:pPr>
            <a:endParaRPr lang="en-US"/>
          </a:p>
        </c:txPr>
        <c:crossAx val="1354976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35497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496064"/>
        <c:crossesAt val="1308"/>
        <c:crossBetween val="between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096436247996389"/>
          <c:y val="8.0385498687664036E-2"/>
          <c:w val="0.29689372445777967"/>
          <c:h val="7.547202826061835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Arial"/>
                <a:cs typeface="Arial"/>
              </a:defRPr>
            </a:pPr>
            <a:r>
              <a:rPr lang="en-US" sz="1400">
                <a:latin typeface="Calibri" panose="020F0502020204030204" pitchFamily="34" charset="0"/>
              </a:rPr>
              <a:t>2025 FMA Membership Summary (by Region)</a:t>
            </a:r>
          </a:p>
        </c:rich>
      </c:tx>
      <c:layout>
        <c:manualLayout>
          <c:xMode val="edge"/>
          <c:yMode val="edge"/>
          <c:x val="0.33615347692175485"/>
          <c:y val="1.70507649958389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134162609246962E-2"/>
          <c:y val="0.14038820604741481"/>
          <c:w val="0.92608236536430832"/>
          <c:h val="0.831979386723001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 Graph'!$A$47</c:f>
              <c:strCache>
                <c:ptCount val="1"/>
                <c:pt idx="0">
                  <c:v>Added</c:v>
                </c:pt>
              </c:strCache>
            </c:strRef>
          </c:tx>
          <c:spPr>
            <a:solidFill>
              <a:srgbClr val="008E18"/>
            </a:solidFill>
            <a:ln w="25400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'2025 Graph'!$B$46:$E$46</c:f>
              <c:strCache>
                <c:ptCount val="4"/>
                <c:pt idx="0">
                  <c:v>REG 1</c:v>
                </c:pt>
                <c:pt idx="1">
                  <c:v>REG 2</c:v>
                </c:pt>
                <c:pt idx="2">
                  <c:v>REG 3</c:v>
                </c:pt>
                <c:pt idx="3">
                  <c:v>REG 4</c:v>
                </c:pt>
              </c:strCache>
            </c:strRef>
          </c:cat>
          <c:val>
            <c:numRef>
              <c:f>'2025 Graph'!$B$47:$E$47</c:f>
              <c:numCache>
                <c:formatCode>General</c:formatCode>
                <c:ptCount val="4"/>
                <c:pt idx="0">
                  <c:v>20</c:v>
                </c:pt>
                <c:pt idx="1">
                  <c:v>97</c:v>
                </c:pt>
                <c:pt idx="2">
                  <c:v>46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2-4F49-A945-C6AB2390638E}"/>
            </c:ext>
          </c:extLst>
        </c:ser>
        <c:ser>
          <c:idx val="1"/>
          <c:order val="1"/>
          <c:tx>
            <c:strRef>
              <c:f>'2025 Graph'!$A$48</c:f>
              <c:strCache>
                <c:ptCount val="1"/>
                <c:pt idx="0">
                  <c:v>Lost</c:v>
                </c:pt>
              </c:strCache>
            </c:strRef>
          </c:tx>
          <c:spPr>
            <a:solidFill>
              <a:srgbClr val="DD0806"/>
            </a:solidFill>
            <a:ln w="25400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'2025 Graph'!$B$46:$E$46</c:f>
              <c:strCache>
                <c:ptCount val="4"/>
                <c:pt idx="0">
                  <c:v>REG 1</c:v>
                </c:pt>
                <c:pt idx="1">
                  <c:v>REG 2</c:v>
                </c:pt>
                <c:pt idx="2">
                  <c:v>REG 3</c:v>
                </c:pt>
                <c:pt idx="3">
                  <c:v>REG 4</c:v>
                </c:pt>
              </c:strCache>
            </c:strRef>
          </c:cat>
          <c:val>
            <c:numRef>
              <c:f>'2025 Graph'!$B$48:$E$48</c:f>
              <c:numCache>
                <c:formatCode>General</c:formatCode>
                <c:ptCount val="4"/>
                <c:pt idx="0">
                  <c:v>-143</c:v>
                </c:pt>
                <c:pt idx="1">
                  <c:v>-103</c:v>
                </c:pt>
                <c:pt idx="2">
                  <c:v>-79</c:v>
                </c:pt>
                <c:pt idx="3">
                  <c:v>-107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12-4F49-A945-C6AB2390638E}"/>
            </c:ext>
          </c:extLst>
        </c:ser>
        <c:ser>
          <c:idx val="2"/>
          <c:order val="2"/>
          <c:tx>
            <c:strRef>
              <c:f>'2025 Graph'!$A$49</c:f>
              <c:strCache>
                <c:ptCount val="1"/>
                <c:pt idx="0">
                  <c:v>Net Gain/Loss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'2025 Graph'!$B$46:$E$46</c:f>
              <c:strCache>
                <c:ptCount val="4"/>
                <c:pt idx="0">
                  <c:v>REG 1</c:v>
                </c:pt>
                <c:pt idx="1">
                  <c:v>REG 2</c:v>
                </c:pt>
                <c:pt idx="2">
                  <c:v>REG 3</c:v>
                </c:pt>
                <c:pt idx="3">
                  <c:v>REG 4</c:v>
                </c:pt>
              </c:strCache>
            </c:strRef>
          </c:cat>
          <c:val>
            <c:numRef>
              <c:f>'2025 Graph'!$B$49:$E$49</c:f>
              <c:numCache>
                <c:formatCode>General</c:formatCode>
                <c:ptCount val="4"/>
                <c:pt idx="0">
                  <c:v>-123</c:v>
                </c:pt>
                <c:pt idx="1">
                  <c:v>-6</c:v>
                </c:pt>
                <c:pt idx="2">
                  <c:v>-33</c:v>
                </c:pt>
                <c:pt idx="3">
                  <c:v>-91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12-4F49-A945-C6AB23906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205056"/>
        <c:axId val="136206592"/>
      </c:barChart>
      <c:catAx>
        <c:axId val="13620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bg1"/>
                </a:solidFill>
                <a:latin typeface="Calibri" panose="020F0502020204030204" pitchFamily="34" charset="0"/>
                <a:ea typeface="Arial"/>
                <a:cs typeface="Arial"/>
              </a:defRPr>
            </a:pPr>
            <a:endParaRPr lang="en-US"/>
          </a:p>
        </c:txPr>
        <c:crossAx val="13620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206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205056"/>
        <c:crosses val="autoZero"/>
        <c:crossBetween val="between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60396258662693"/>
          <c:y val="6.6464214838998795E-2"/>
          <c:w val="0.27396354433674486"/>
          <c:h val="7.4766682202107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16565</xdr:colOff>
      <xdr:row>0</xdr:row>
      <xdr:rowOff>16566</xdr:rowOff>
    </xdr:from>
    <xdr:to>
      <xdr:col>14</xdr:col>
      <xdr:colOff>8283</xdr:colOff>
      <xdr:row>19</xdr:row>
      <xdr:rowOff>54666</xdr:rowOff>
    </xdr:to>
    <xdr:graphicFrame macro="">
      <xdr:nvGraphicFramePr>
        <xdr:cNvPr id="1336" name="Chart 2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7792</xdr:colOff>
      <xdr:row>25</xdr:row>
      <xdr:rowOff>20556</xdr:rowOff>
    </xdr:from>
    <xdr:to>
      <xdr:col>14</xdr:col>
      <xdr:colOff>8283</xdr:colOff>
      <xdr:row>44</xdr:row>
      <xdr:rowOff>58656</xdr:rowOff>
    </xdr:to>
    <xdr:graphicFrame macro="">
      <xdr:nvGraphicFramePr>
        <xdr:cNvPr id="1337" name="Chart 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0:N49"/>
  <sheetViews>
    <sheetView showWhiteSpace="0" topLeftCell="A26" zoomScaleNormal="100" zoomScaleSheetLayoutView="85" zoomScalePageLayoutView="115" workbookViewId="0">
      <selection activeCell="L49" sqref="L49"/>
    </sheetView>
  </sheetViews>
  <sheetFormatPr defaultColWidth="11.42578125" defaultRowHeight="15" x14ac:dyDescent="0.25"/>
  <cols>
    <col min="1" max="1" width="18.140625" style="12" customWidth="1"/>
    <col min="2" max="13" width="10.7109375" style="12" customWidth="1"/>
    <col min="14" max="14" width="11.85546875" style="12" customWidth="1"/>
    <col min="15" max="16384" width="11.42578125" style="12"/>
  </cols>
  <sheetData>
    <row r="20" spans="1:14" ht="9.9499999999999993" customHeight="1" x14ac:dyDescent="0.25">
      <c r="M20" s="24"/>
    </row>
    <row r="21" spans="1:14" x14ac:dyDescent="0.25">
      <c r="A21" s="7" t="s">
        <v>3</v>
      </c>
      <c r="B21" s="22">
        <v>45662</v>
      </c>
      <c r="C21" s="22">
        <v>45693</v>
      </c>
      <c r="D21" s="22">
        <v>45721</v>
      </c>
      <c r="E21" s="22">
        <v>45752</v>
      </c>
      <c r="F21" s="22">
        <v>45782</v>
      </c>
      <c r="G21" s="22">
        <v>45813</v>
      </c>
      <c r="H21" s="22">
        <v>45843</v>
      </c>
      <c r="I21" s="22">
        <v>45874</v>
      </c>
      <c r="J21" s="22">
        <v>45905</v>
      </c>
      <c r="K21" s="22">
        <v>45935</v>
      </c>
      <c r="L21" s="22">
        <v>45966</v>
      </c>
      <c r="M21" s="22">
        <v>45996</v>
      </c>
      <c r="N21" s="23" t="s">
        <v>5</v>
      </c>
    </row>
    <row r="22" spans="1:14" x14ac:dyDescent="0.25">
      <c r="A22" s="9" t="s">
        <v>0</v>
      </c>
      <c r="B22" s="10">
        <f>'2025 Summary'!B29</f>
        <v>17</v>
      </c>
      <c r="C22" s="10">
        <f>'2025 Summary'!C29</f>
        <v>26</v>
      </c>
      <c r="D22" s="10">
        <f>'2025 Summary'!D29</f>
        <v>13</v>
      </c>
      <c r="E22" s="10">
        <f>'2025 Summary'!E29</f>
        <v>31</v>
      </c>
      <c r="F22" s="10">
        <f>'2025 Summary'!F29</f>
        <v>5</v>
      </c>
      <c r="G22" s="25">
        <f>'2025 Summary'!G29</f>
        <v>11</v>
      </c>
      <c r="H22" s="10">
        <f>'2025 Summary'!H29</f>
        <v>47</v>
      </c>
      <c r="I22" s="10">
        <f>'2025 Summary'!I29</f>
        <v>12</v>
      </c>
      <c r="J22" s="10">
        <f>'2025 Summary'!J29</f>
        <v>1</v>
      </c>
      <c r="K22" s="10">
        <f>'2025 Summary'!K29</f>
        <v>2</v>
      </c>
      <c r="L22" s="10">
        <f>'2025 Summary'!L29</f>
        <v>10</v>
      </c>
      <c r="M22" s="10">
        <f>'2025 Summary'!M29</f>
        <v>4</v>
      </c>
      <c r="N22" s="1">
        <f>SUM(B22:M22)</f>
        <v>179</v>
      </c>
    </row>
    <row r="23" spans="1:14" x14ac:dyDescent="0.25">
      <c r="A23" s="9" t="s">
        <v>1</v>
      </c>
      <c r="B23" s="10">
        <f>'2025 Summary'!B30</f>
        <v>-19</v>
      </c>
      <c r="C23" s="10">
        <f>'2025 Summary'!C30</f>
        <v>-25</v>
      </c>
      <c r="D23" s="10">
        <f>'2025 Summary'!D30</f>
        <v>-39</v>
      </c>
      <c r="E23" s="10">
        <f>'2025 Summary'!E30</f>
        <v>-34</v>
      </c>
      <c r="F23" s="10">
        <f>'2025 Summary'!F30</f>
        <v>-60</v>
      </c>
      <c r="G23" s="25">
        <f>'2025 Summary'!G30</f>
        <v>-27</v>
      </c>
      <c r="H23" s="10">
        <f>'2025 Summary'!H30</f>
        <v>-12</v>
      </c>
      <c r="I23" s="10">
        <f>'2025 Summary'!I30</f>
        <v>-37</v>
      </c>
      <c r="J23" s="10">
        <f>'2025 Summary'!J30</f>
        <v>-17</v>
      </c>
      <c r="K23" s="10">
        <f>'2025 Summary'!K30</f>
        <v>-3</v>
      </c>
      <c r="L23" s="10">
        <f>'2025 Summary'!L30</f>
        <v>-31</v>
      </c>
      <c r="M23" s="10">
        <f>'2025 Summary'!M30</f>
        <v>-91</v>
      </c>
      <c r="N23" s="1">
        <f>SUM(B23:M23)</f>
        <v>-395</v>
      </c>
    </row>
    <row r="24" spans="1:14" x14ac:dyDescent="0.25">
      <c r="A24" s="9" t="s">
        <v>8</v>
      </c>
      <c r="B24" s="10">
        <f>'2025 Summary'!B31</f>
        <v>-2</v>
      </c>
      <c r="C24" s="10">
        <f>'2025 Summary'!C31</f>
        <v>1</v>
      </c>
      <c r="D24" s="10">
        <f>'2025 Summary'!D31</f>
        <v>-26</v>
      </c>
      <c r="E24" s="10">
        <f>'2025 Summary'!E31</f>
        <v>-3</v>
      </c>
      <c r="F24" s="10">
        <f>'2025 Summary'!F31</f>
        <v>-55</v>
      </c>
      <c r="G24" s="25">
        <f>'2025 Summary'!G31</f>
        <v>-16</v>
      </c>
      <c r="H24" s="10">
        <f>'2025 Summary'!H31</f>
        <v>35</v>
      </c>
      <c r="I24" s="10">
        <f>'2025 Summary'!I31</f>
        <v>-25</v>
      </c>
      <c r="J24" s="10">
        <f>'2025 Summary'!J31</f>
        <v>-16</v>
      </c>
      <c r="K24" s="10">
        <f>'2025 Summary'!K31</f>
        <v>-1</v>
      </c>
      <c r="L24" s="10">
        <f>'2025 Summary'!L31</f>
        <v>-21</v>
      </c>
      <c r="M24" s="10">
        <f>'2025 Summary'!M31</f>
        <v>-87</v>
      </c>
      <c r="N24" s="1">
        <f>N23+N22</f>
        <v>-216</v>
      </c>
    </row>
    <row r="25" spans="1:14" ht="8.1" customHeight="1" x14ac:dyDescent="0.25"/>
    <row r="45" spans="1:6" s="3" customFormat="1" x14ac:dyDescent="0.25"/>
    <row r="46" spans="1:6" x14ac:dyDescent="0.25">
      <c r="A46" s="20" t="s">
        <v>3</v>
      </c>
      <c r="B46" s="21" t="s">
        <v>13</v>
      </c>
      <c r="C46" s="21" t="s">
        <v>10</v>
      </c>
      <c r="D46" s="21" t="s">
        <v>11</v>
      </c>
      <c r="E46" s="21" t="s">
        <v>9</v>
      </c>
      <c r="F46" s="21" t="s">
        <v>5</v>
      </c>
    </row>
    <row r="47" spans="1:6" x14ac:dyDescent="0.25">
      <c r="A47" s="17" t="s">
        <v>0</v>
      </c>
      <c r="B47" s="19">
        <f>'2025 Summary'!O5</f>
        <v>20</v>
      </c>
      <c r="C47" s="19">
        <f>'2025 Summary'!O11</f>
        <v>97</v>
      </c>
      <c r="D47" s="19">
        <f>'2025 Summary'!O17</f>
        <v>46</v>
      </c>
      <c r="E47" s="19">
        <f>'2025 Summary'!O23</f>
        <v>16</v>
      </c>
      <c r="F47" s="18">
        <f>'2025 Summary'!O29</f>
        <v>179</v>
      </c>
    </row>
    <row r="48" spans="1:6" x14ac:dyDescent="0.25">
      <c r="A48" s="17" t="s">
        <v>1</v>
      </c>
      <c r="B48" s="19">
        <f>'2025 Summary'!O6</f>
        <v>-143</v>
      </c>
      <c r="C48" s="19">
        <f>'2025 Summary'!O12</f>
        <v>-103</v>
      </c>
      <c r="D48" s="19">
        <f>'2025 Summary'!O18</f>
        <v>-79</v>
      </c>
      <c r="E48" s="19">
        <f>'2025 Summary'!O24</f>
        <v>-107</v>
      </c>
      <c r="F48" s="18">
        <f>'2025 Summary'!O30</f>
        <v>-432</v>
      </c>
    </row>
    <row r="49" spans="1:6" x14ac:dyDescent="0.25">
      <c r="A49" s="17" t="s">
        <v>8</v>
      </c>
      <c r="B49" s="19">
        <f>'2025 Summary'!O7</f>
        <v>-123</v>
      </c>
      <c r="C49" s="19">
        <f>'2025 Summary'!O13</f>
        <v>-6</v>
      </c>
      <c r="D49" s="19">
        <f>'2025 Summary'!O19</f>
        <v>-33</v>
      </c>
      <c r="E49" s="19">
        <f>'2025 Summary'!O25</f>
        <v>-91</v>
      </c>
      <c r="F49" s="18">
        <f>'2025 Summary'!O31</f>
        <v>-253</v>
      </c>
    </row>
  </sheetData>
  <phoneticPr fontId="2" type="noConversion"/>
  <printOptions horizontalCentered="1" verticalCentered="1"/>
  <pageMargins left="0.5" right="0.5" top="0.5" bottom="0.25" header="0.5" footer="0.5"/>
  <pageSetup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6"/>
  <sheetViews>
    <sheetView tabSelected="1" showRuler="0" showWhiteSpace="0" topLeftCell="A14" zoomScaleNormal="100" workbookViewId="0">
      <selection activeCell="Q38" sqref="Q38"/>
    </sheetView>
  </sheetViews>
  <sheetFormatPr defaultColWidth="8.85546875" defaultRowHeight="15" x14ac:dyDescent="0.25"/>
  <cols>
    <col min="1" max="1" width="18.28515625" style="12" customWidth="1"/>
    <col min="2" max="5" width="8.85546875" style="11" customWidth="1"/>
    <col min="6" max="6" width="9.5703125" style="11" customWidth="1"/>
    <col min="7" max="9" width="8.85546875" style="11" customWidth="1"/>
    <col min="10" max="10" width="9.7109375" style="11" customWidth="1"/>
    <col min="11" max="14" width="8.85546875" style="11" customWidth="1"/>
    <col min="15" max="15" width="8.85546875" style="2" customWidth="1"/>
    <col min="16" max="16" width="8.85546875" style="12"/>
    <col min="17" max="17" width="27.85546875" style="12" customWidth="1"/>
    <col min="18" max="16384" width="8.85546875" style="12"/>
  </cols>
  <sheetData>
    <row r="1" spans="1:15" s="3" customFormat="1" ht="14.25" customHeight="1" x14ac:dyDescent="0.25">
      <c r="A1" s="15" t="s">
        <v>17</v>
      </c>
      <c r="B1" s="1" t="s">
        <v>13</v>
      </c>
      <c r="C1" s="1" t="s">
        <v>10</v>
      </c>
      <c r="D1" s="1" t="s">
        <v>11</v>
      </c>
      <c r="E1" s="1" t="s">
        <v>9</v>
      </c>
      <c r="F1" s="1" t="s">
        <v>5</v>
      </c>
      <c r="G1" s="2"/>
      <c r="H1" s="2"/>
      <c r="I1" s="2"/>
      <c r="J1" s="2"/>
    </row>
    <row r="2" spans="1:15" s="3" customFormat="1" ht="14.25" customHeight="1" x14ac:dyDescent="0.25">
      <c r="A2" s="16">
        <v>45658</v>
      </c>
      <c r="B2" s="4">
        <v>1030</v>
      </c>
      <c r="C2" s="4">
        <v>1126</v>
      </c>
      <c r="D2" s="4">
        <v>826</v>
      </c>
      <c r="E2" s="4">
        <v>870</v>
      </c>
      <c r="F2" s="4">
        <f>SUM(B2:E2)</f>
        <v>3852</v>
      </c>
      <c r="G2" s="2"/>
      <c r="H2" s="2"/>
      <c r="I2" s="2"/>
      <c r="J2" s="2"/>
    </row>
    <row r="3" spans="1:15" s="3" customFormat="1" ht="12.9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2"/>
      <c r="L3" s="2"/>
      <c r="M3" s="2"/>
      <c r="N3" s="2"/>
      <c r="O3" s="2"/>
    </row>
    <row r="4" spans="1:15" s="3" customFormat="1" ht="14.25" customHeight="1" x14ac:dyDescent="0.25">
      <c r="A4" s="14" t="s">
        <v>12</v>
      </c>
      <c r="B4" s="8">
        <v>45677</v>
      </c>
      <c r="C4" s="8">
        <v>45693</v>
      </c>
      <c r="D4" s="8">
        <v>45721</v>
      </c>
      <c r="E4" s="8">
        <v>45752</v>
      </c>
      <c r="F4" s="8">
        <v>45782</v>
      </c>
      <c r="G4" s="8">
        <v>45813</v>
      </c>
      <c r="H4" s="8">
        <v>45843</v>
      </c>
      <c r="I4" s="8">
        <v>45874</v>
      </c>
      <c r="J4" s="8">
        <v>45905</v>
      </c>
      <c r="K4" s="8">
        <v>45935</v>
      </c>
      <c r="L4" s="8">
        <v>45966</v>
      </c>
      <c r="M4" s="27">
        <v>45996</v>
      </c>
      <c r="N4" s="27" t="s">
        <v>18</v>
      </c>
      <c r="O4" s="1" t="s">
        <v>4</v>
      </c>
    </row>
    <row r="5" spans="1:15" ht="12.95" customHeight="1" x14ac:dyDescent="0.25">
      <c r="A5" s="9" t="s">
        <v>0</v>
      </c>
      <c r="B5" s="10">
        <v>6</v>
      </c>
      <c r="C5" s="10">
        <v>3</v>
      </c>
      <c r="D5" s="10">
        <v>1</v>
      </c>
      <c r="E5" s="10">
        <v>1</v>
      </c>
      <c r="F5" s="10">
        <v>0</v>
      </c>
      <c r="G5" s="10">
        <v>0</v>
      </c>
      <c r="H5" s="10">
        <v>2</v>
      </c>
      <c r="I5" s="10">
        <v>0</v>
      </c>
      <c r="J5" s="10">
        <v>0</v>
      </c>
      <c r="K5" s="10">
        <v>0</v>
      </c>
      <c r="L5" s="10">
        <v>5</v>
      </c>
      <c r="M5" s="10">
        <v>2</v>
      </c>
      <c r="N5" s="10">
        <v>0</v>
      </c>
      <c r="O5" s="1">
        <f>SUM(B5:N5)</f>
        <v>20</v>
      </c>
    </row>
    <row r="6" spans="1:15" ht="12.95" customHeight="1" x14ac:dyDescent="0.25">
      <c r="A6" s="9" t="s">
        <v>1</v>
      </c>
      <c r="B6" s="10">
        <v>-2</v>
      </c>
      <c r="C6" s="10">
        <v>-7</v>
      </c>
      <c r="D6" s="10">
        <v>-13</v>
      </c>
      <c r="E6" s="10">
        <v>-11</v>
      </c>
      <c r="F6" s="10">
        <v>-45</v>
      </c>
      <c r="G6" s="10">
        <v>-4</v>
      </c>
      <c r="H6" s="10">
        <v>-8</v>
      </c>
      <c r="I6" s="10">
        <v>-15</v>
      </c>
      <c r="J6" s="10">
        <v>-14</v>
      </c>
      <c r="K6" s="10">
        <v>0</v>
      </c>
      <c r="L6" s="10">
        <v>-12</v>
      </c>
      <c r="M6" s="10">
        <v>-2</v>
      </c>
      <c r="N6" s="10">
        <v>-10</v>
      </c>
      <c r="O6" s="1">
        <f>SUM(B6:N6)</f>
        <v>-143</v>
      </c>
    </row>
    <row r="7" spans="1:15" ht="12.95" customHeight="1" x14ac:dyDescent="0.25">
      <c r="A7" s="9" t="s">
        <v>2</v>
      </c>
      <c r="B7" s="10">
        <f>SUM(B5:B6)</f>
        <v>4</v>
      </c>
      <c r="C7" s="10">
        <f>SUM(C5:C6)</f>
        <v>-4</v>
      </c>
      <c r="D7" s="10">
        <f>SUM(D5:D6)</f>
        <v>-12</v>
      </c>
      <c r="E7" s="10">
        <f>SUM(E5:E6)</f>
        <v>-10</v>
      </c>
      <c r="F7" s="10">
        <f>SUM(F5:F6)</f>
        <v>-45</v>
      </c>
      <c r="G7" s="10">
        <f t="shared" ref="G7:N7" si="0">SUM(G5:G6)</f>
        <v>-4</v>
      </c>
      <c r="H7" s="10">
        <f t="shared" si="0"/>
        <v>-6</v>
      </c>
      <c r="I7" s="10">
        <f>SUM(I5:I6)</f>
        <v>-15</v>
      </c>
      <c r="J7" s="10">
        <f>SUM(J5:J6)</f>
        <v>-14</v>
      </c>
      <c r="K7" s="10">
        <f t="shared" si="0"/>
        <v>0</v>
      </c>
      <c r="L7" s="10">
        <f>SUM(L5:L6)</f>
        <v>-7</v>
      </c>
      <c r="M7" s="30">
        <f t="shared" si="0"/>
        <v>0</v>
      </c>
      <c r="N7" s="30">
        <f t="shared" si="0"/>
        <v>-10</v>
      </c>
      <c r="O7" s="1">
        <f>SUM(B7:N7)</f>
        <v>-123</v>
      </c>
    </row>
    <row r="8" spans="1:15" ht="12.95" customHeight="1" x14ac:dyDescent="0.25">
      <c r="A8" s="9" t="s">
        <v>6</v>
      </c>
      <c r="B8" s="4">
        <f>B2+B7</f>
        <v>1034</v>
      </c>
      <c r="C8" s="4">
        <f>B8+C7</f>
        <v>1030</v>
      </c>
      <c r="D8" s="4">
        <f t="shared" ref="D8:N8" si="1">C8+D7</f>
        <v>1018</v>
      </c>
      <c r="E8" s="4">
        <f t="shared" si="1"/>
        <v>1008</v>
      </c>
      <c r="F8" s="4">
        <f>E8+F7</f>
        <v>963</v>
      </c>
      <c r="G8" s="4">
        <f t="shared" si="1"/>
        <v>959</v>
      </c>
      <c r="H8" s="4">
        <f t="shared" si="1"/>
        <v>953</v>
      </c>
      <c r="I8" s="4">
        <f t="shared" si="1"/>
        <v>938</v>
      </c>
      <c r="J8" s="4">
        <f>I8+J7</f>
        <v>924</v>
      </c>
      <c r="K8" s="4">
        <f>J8+K7</f>
        <v>924</v>
      </c>
      <c r="L8" s="4">
        <f t="shared" si="1"/>
        <v>917</v>
      </c>
      <c r="M8" s="29">
        <f t="shared" si="1"/>
        <v>917</v>
      </c>
      <c r="N8" s="29">
        <f t="shared" si="1"/>
        <v>907</v>
      </c>
      <c r="O8" s="9"/>
    </row>
    <row r="9" spans="1:15" ht="12.95" customHeight="1" x14ac:dyDescent="0.25">
      <c r="O9" s="1"/>
    </row>
    <row r="10" spans="1:15" s="3" customFormat="1" ht="14.25" customHeight="1" x14ac:dyDescent="0.25">
      <c r="A10" s="14" t="s">
        <v>16</v>
      </c>
      <c r="B10" s="8">
        <v>45677</v>
      </c>
      <c r="C10" s="8">
        <v>45693</v>
      </c>
      <c r="D10" s="8">
        <v>45721</v>
      </c>
      <c r="E10" s="8">
        <v>45752</v>
      </c>
      <c r="F10" s="8">
        <v>45782</v>
      </c>
      <c r="G10" s="8">
        <v>45813</v>
      </c>
      <c r="H10" s="8">
        <v>45843</v>
      </c>
      <c r="I10" s="8">
        <v>45874</v>
      </c>
      <c r="J10" s="8">
        <v>45905</v>
      </c>
      <c r="K10" s="8">
        <v>45935</v>
      </c>
      <c r="L10" s="8">
        <v>45966</v>
      </c>
      <c r="M10" s="27">
        <v>45996</v>
      </c>
      <c r="N10" s="27"/>
      <c r="O10" s="1" t="s">
        <v>4</v>
      </c>
    </row>
    <row r="11" spans="1:15" ht="12.95" customHeight="1" x14ac:dyDescent="0.25">
      <c r="A11" s="9" t="s">
        <v>0</v>
      </c>
      <c r="B11" s="10">
        <v>4</v>
      </c>
      <c r="C11" s="10">
        <v>19</v>
      </c>
      <c r="D11" s="10">
        <v>4</v>
      </c>
      <c r="E11" s="10">
        <v>9</v>
      </c>
      <c r="F11" s="10">
        <v>0</v>
      </c>
      <c r="G11" s="10">
        <v>9</v>
      </c>
      <c r="H11" s="10">
        <v>37</v>
      </c>
      <c r="I11" s="10">
        <v>11</v>
      </c>
      <c r="J11" s="10">
        <v>0</v>
      </c>
      <c r="K11" s="10">
        <v>1</v>
      </c>
      <c r="L11" s="10">
        <v>2</v>
      </c>
      <c r="M11" s="10">
        <v>1</v>
      </c>
      <c r="N11" s="10">
        <v>0</v>
      </c>
      <c r="O11" s="1">
        <f>SUM(B11:N11)</f>
        <v>97</v>
      </c>
    </row>
    <row r="12" spans="1:15" ht="12.95" customHeight="1" x14ac:dyDescent="0.25">
      <c r="A12" s="9" t="s">
        <v>1</v>
      </c>
      <c r="B12" s="10">
        <v>-14</v>
      </c>
      <c r="C12" s="10">
        <v>-12</v>
      </c>
      <c r="D12" s="10">
        <v>-14</v>
      </c>
      <c r="E12" s="10">
        <v>-1</v>
      </c>
      <c r="F12" s="10">
        <v>-11</v>
      </c>
      <c r="G12" s="10">
        <v>-6</v>
      </c>
      <c r="H12" s="10">
        <v>-1</v>
      </c>
      <c r="I12" s="10">
        <v>-3</v>
      </c>
      <c r="J12" s="10">
        <v>-1</v>
      </c>
      <c r="K12" s="10">
        <v>0</v>
      </c>
      <c r="L12" s="10">
        <v>-7</v>
      </c>
      <c r="M12" s="10">
        <v>-30</v>
      </c>
      <c r="N12" s="10">
        <v>-3</v>
      </c>
      <c r="O12" s="1">
        <f>SUM(B12:N12)</f>
        <v>-103</v>
      </c>
    </row>
    <row r="13" spans="1:15" ht="12.95" customHeight="1" x14ac:dyDescent="0.25">
      <c r="A13" s="9" t="s">
        <v>2</v>
      </c>
      <c r="B13" s="10">
        <f>SUM(B11:B12)</f>
        <v>-10</v>
      </c>
      <c r="C13" s="10">
        <f>SUM(C11:C12)</f>
        <v>7</v>
      </c>
      <c r="D13" s="10">
        <f>SUM(D11:D12)</f>
        <v>-10</v>
      </c>
      <c r="E13" s="10">
        <f>SUM(E11:E12)</f>
        <v>8</v>
      </c>
      <c r="F13" s="10">
        <f>SUM(F11:F12)</f>
        <v>-11</v>
      </c>
      <c r="G13" s="10">
        <f t="shared" ref="G13:N13" si="2">SUM(G11:G12)</f>
        <v>3</v>
      </c>
      <c r="H13" s="10">
        <f t="shared" si="2"/>
        <v>36</v>
      </c>
      <c r="I13" s="10">
        <f t="shared" si="2"/>
        <v>8</v>
      </c>
      <c r="J13" s="10">
        <f t="shared" si="2"/>
        <v>-1</v>
      </c>
      <c r="K13" s="10">
        <f t="shared" si="2"/>
        <v>1</v>
      </c>
      <c r="L13" s="10">
        <f t="shared" si="2"/>
        <v>-5</v>
      </c>
      <c r="M13" s="30">
        <f t="shared" si="2"/>
        <v>-29</v>
      </c>
      <c r="N13" s="30">
        <f t="shared" si="2"/>
        <v>-3</v>
      </c>
      <c r="O13" s="1">
        <f>SUM(B13:N13)</f>
        <v>-6</v>
      </c>
    </row>
    <row r="14" spans="1:15" s="3" customFormat="1" ht="12.95" customHeight="1" x14ac:dyDescent="0.25">
      <c r="A14" s="13" t="s">
        <v>6</v>
      </c>
      <c r="B14" s="4">
        <f>C2+B13</f>
        <v>1116</v>
      </c>
      <c r="C14" s="4">
        <f t="shared" ref="C14:N14" si="3">B14+C13</f>
        <v>1123</v>
      </c>
      <c r="D14" s="4">
        <f t="shared" si="3"/>
        <v>1113</v>
      </c>
      <c r="E14" s="4">
        <f t="shared" si="3"/>
        <v>1121</v>
      </c>
      <c r="F14" s="4">
        <f t="shared" si="3"/>
        <v>1110</v>
      </c>
      <c r="G14" s="4">
        <f t="shared" si="3"/>
        <v>1113</v>
      </c>
      <c r="H14" s="4">
        <f t="shared" si="3"/>
        <v>1149</v>
      </c>
      <c r="I14" s="4">
        <f t="shared" si="3"/>
        <v>1157</v>
      </c>
      <c r="J14" s="4">
        <f t="shared" si="3"/>
        <v>1156</v>
      </c>
      <c r="K14" s="4">
        <f t="shared" si="3"/>
        <v>1157</v>
      </c>
      <c r="L14" s="4">
        <f t="shared" si="3"/>
        <v>1152</v>
      </c>
      <c r="M14" s="29">
        <f t="shared" si="3"/>
        <v>1123</v>
      </c>
      <c r="N14" s="29">
        <f t="shared" si="3"/>
        <v>1120</v>
      </c>
      <c r="O14" s="13"/>
    </row>
    <row r="15" spans="1:15" ht="12.95" customHeight="1" x14ac:dyDescent="0.25">
      <c r="O15" s="1"/>
    </row>
    <row r="16" spans="1:15" s="3" customFormat="1" ht="14.25" customHeight="1" x14ac:dyDescent="0.25">
      <c r="A16" s="14" t="s">
        <v>15</v>
      </c>
      <c r="B16" s="8">
        <v>45677</v>
      </c>
      <c r="C16" s="8">
        <v>45693</v>
      </c>
      <c r="D16" s="8">
        <v>45721</v>
      </c>
      <c r="E16" s="8">
        <v>45752</v>
      </c>
      <c r="F16" s="8">
        <v>45782</v>
      </c>
      <c r="G16" s="8">
        <v>45813</v>
      </c>
      <c r="H16" s="8">
        <v>45843</v>
      </c>
      <c r="I16" s="8">
        <v>45874</v>
      </c>
      <c r="J16" s="8">
        <v>45905</v>
      </c>
      <c r="K16" s="8">
        <v>45935</v>
      </c>
      <c r="L16" s="8">
        <v>45966</v>
      </c>
      <c r="M16" s="27">
        <v>45996</v>
      </c>
      <c r="N16" s="27"/>
      <c r="O16" s="1" t="s">
        <v>4</v>
      </c>
    </row>
    <row r="17" spans="1:15" ht="12.95" customHeight="1" x14ac:dyDescent="0.25">
      <c r="A17" s="9" t="s">
        <v>0</v>
      </c>
      <c r="B17" s="10">
        <v>3</v>
      </c>
      <c r="C17" s="10">
        <v>3</v>
      </c>
      <c r="D17" s="10">
        <v>5</v>
      </c>
      <c r="E17" s="10">
        <v>20</v>
      </c>
      <c r="F17" s="10">
        <v>2</v>
      </c>
      <c r="G17" s="10">
        <v>1</v>
      </c>
      <c r="H17" s="10">
        <v>7</v>
      </c>
      <c r="I17" s="10">
        <v>0</v>
      </c>
      <c r="J17" s="10">
        <v>0</v>
      </c>
      <c r="K17" s="10">
        <v>1</v>
      </c>
      <c r="L17" s="10">
        <v>3</v>
      </c>
      <c r="M17" s="10">
        <v>1</v>
      </c>
      <c r="N17" s="10">
        <v>0</v>
      </c>
      <c r="O17" s="1">
        <f>SUM(B17:N17)</f>
        <v>46</v>
      </c>
    </row>
    <row r="18" spans="1:15" ht="12.95" customHeight="1" x14ac:dyDescent="0.25">
      <c r="A18" s="9" t="s">
        <v>1</v>
      </c>
      <c r="B18" s="10">
        <v>-1</v>
      </c>
      <c r="C18" s="10">
        <v>-4</v>
      </c>
      <c r="D18" s="10">
        <v>-7</v>
      </c>
      <c r="E18" s="10">
        <v>-19</v>
      </c>
      <c r="F18" s="10">
        <v>-4</v>
      </c>
      <c r="G18" s="10">
        <v>-4</v>
      </c>
      <c r="H18" s="10">
        <v>-2</v>
      </c>
      <c r="I18" s="10">
        <v>-8</v>
      </c>
      <c r="J18" s="10">
        <v>-2</v>
      </c>
      <c r="K18" s="10">
        <v>-3</v>
      </c>
      <c r="L18" s="10">
        <v>-8</v>
      </c>
      <c r="M18" s="10">
        <v>-5</v>
      </c>
      <c r="N18" s="10">
        <v>-12</v>
      </c>
      <c r="O18" s="1">
        <f>SUM(B18:N18)</f>
        <v>-79</v>
      </c>
    </row>
    <row r="19" spans="1:15" ht="12.95" customHeight="1" x14ac:dyDescent="0.25">
      <c r="A19" s="9" t="s">
        <v>2</v>
      </c>
      <c r="B19" s="10">
        <f>SUM(B17:B18)</f>
        <v>2</v>
      </c>
      <c r="C19" s="10">
        <f>SUM(C17:C18)</f>
        <v>-1</v>
      </c>
      <c r="D19" s="10">
        <f>SUM(D17:D18)</f>
        <v>-2</v>
      </c>
      <c r="E19" s="10">
        <f>SUM(E17:E18)</f>
        <v>1</v>
      </c>
      <c r="F19" s="10">
        <f>SUM(F17:F18)</f>
        <v>-2</v>
      </c>
      <c r="G19" s="10">
        <f t="shared" ref="G19:N19" si="4">SUM(G17:G18)</f>
        <v>-3</v>
      </c>
      <c r="H19" s="10">
        <f>SUM(H17:H18)</f>
        <v>5</v>
      </c>
      <c r="I19" s="10">
        <f t="shared" si="4"/>
        <v>-8</v>
      </c>
      <c r="J19" s="10">
        <f t="shared" si="4"/>
        <v>-2</v>
      </c>
      <c r="K19" s="10">
        <f t="shared" si="4"/>
        <v>-2</v>
      </c>
      <c r="L19" s="10">
        <f t="shared" si="4"/>
        <v>-5</v>
      </c>
      <c r="M19" s="30">
        <f t="shared" si="4"/>
        <v>-4</v>
      </c>
      <c r="N19" s="30">
        <f t="shared" si="4"/>
        <v>-12</v>
      </c>
      <c r="O19" s="1">
        <f>SUM(B19:N19)</f>
        <v>-33</v>
      </c>
    </row>
    <row r="20" spans="1:15" s="3" customFormat="1" ht="12.95" customHeight="1" x14ac:dyDescent="0.25">
      <c r="A20" s="13" t="s">
        <v>6</v>
      </c>
      <c r="B20" s="4">
        <f>D2+B19</f>
        <v>828</v>
      </c>
      <c r="C20" s="4">
        <f t="shared" ref="C20:N20" si="5">B20+C19</f>
        <v>827</v>
      </c>
      <c r="D20" s="4">
        <f t="shared" si="5"/>
        <v>825</v>
      </c>
      <c r="E20" s="4">
        <f t="shared" si="5"/>
        <v>826</v>
      </c>
      <c r="F20" s="4">
        <f>E20+F19</f>
        <v>824</v>
      </c>
      <c r="G20" s="4">
        <f t="shared" si="5"/>
        <v>821</v>
      </c>
      <c r="H20" s="4">
        <f t="shared" si="5"/>
        <v>826</v>
      </c>
      <c r="I20" s="4">
        <f t="shared" si="5"/>
        <v>818</v>
      </c>
      <c r="J20" s="4">
        <f>I20+J19</f>
        <v>816</v>
      </c>
      <c r="K20" s="4">
        <f t="shared" si="5"/>
        <v>814</v>
      </c>
      <c r="L20" s="4">
        <f t="shared" si="5"/>
        <v>809</v>
      </c>
      <c r="M20" s="29">
        <f t="shared" si="5"/>
        <v>805</v>
      </c>
      <c r="N20" s="29">
        <f t="shared" si="5"/>
        <v>793</v>
      </c>
      <c r="O20" s="13"/>
    </row>
    <row r="21" spans="1:15" ht="12.95" customHeight="1" x14ac:dyDescent="0.25">
      <c r="O21" s="1"/>
    </row>
    <row r="22" spans="1:15" s="3" customFormat="1" ht="14.25" customHeight="1" x14ac:dyDescent="0.25">
      <c r="A22" s="14" t="s">
        <v>14</v>
      </c>
      <c r="B22" s="8">
        <v>45677</v>
      </c>
      <c r="C22" s="8">
        <v>45693</v>
      </c>
      <c r="D22" s="8">
        <v>45721</v>
      </c>
      <c r="E22" s="8">
        <v>45752</v>
      </c>
      <c r="F22" s="8">
        <v>45782</v>
      </c>
      <c r="G22" s="8">
        <v>45813</v>
      </c>
      <c r="H22" s="8">
        <v>45843</v>
      </c>
      <c r="I22" s="8">
        <v>45874</v>
      </c>
      <c r="J22" s="8">
        <v>45905</v>
      </c>
      <c r="K22" s="8">
        <v>45935</v>
      </c>
      <c r="L22" s="8">
        <v>45966</v>
      </c>
      <c r="M22" s="27">
        <v>45996</v>
      </c>
      <c r="N22" s="27"/>
      <c r="O22" s="1" t="s">
        <v>4</v>
      </c>
    </row>
    <row r="23" spans="1:15" ht="12.95" customHeight="1" x14ac:dyDescent="0.25">
      <c r="A23" s="9" t="s">
        <v>0</v>
      </c>
      <c r="B23" s="10">
        <v>4</v>
      </c>
      <c r="C23" s="10">
        <v>1</v>
      </c>
      <c r="D23" s="10">
        <v>3</v>
      </c>
      <c r="E23" s="10">
        <v>1</v>
      </c>
      <c r="F23" s="10">
        <v>3</v>
      </c>
      <c r="G23" s="10">
        <v>1</v>
      </c>
      <c r="H23" s="10">
        <v>1</v>
      </c>
      <c r="I23" s="10">
        <v>1</v>
      </c>
      <c r="J23" s="10">
        <v>1</v>
      </c>
      <c r="K23" s="10">
        <v>0</v>
      </c>
      <c r="L23" s="10">
        <v>0</v>
      </c>
      <c r="M23" s="10">
        <v>0</v>
      </c>
      <c r="N23" s="10">
        <v>0</v>
      </c>
      <c r="O23" s="1">
        <f>SUM(B23:N23)</f>
        <v>16</v>
      </c>
    </row>
    <row r="24" spans="1:15" ht="12.95" customHeight="1" x14ac:dyDescent="0.25">
      <c r="A24" s="9" t="s">
        <v>1</v>
      </c>
      <c r="B24" s="10">
        <v>-2</v>
      </c>
      <c r="C24" s="10">
        <v>-2</v>
      </c>
      <c r="D24" s="10">
        <v>-5</v>
      </c>
      <c r="E24" s="10">
        <v>-3</v>
      </c>
      <c r="F24" s="10">
        <v>0</v>
      </c>
      <c r="G24" s="10">
        <v>-13</v>
      </c>
      <c r="H24" s="10">
        <v>-1</v>
      </c>
      <c r="I24" s="10">
        <v>-11</v>
      </c>
      <c r="J24" s="10">
        <v>0</v>
      </c>
      <c r="K24" s="10">
        <v>0</v>
      </c>
      <c r="L24" s="10">
        <v>-4</v>
      </c>
      <c r="M24" s="10">
        <v>-54</v>
      </c>
      <c r="N24" s="10">
        <v>-12</v>
      </c>
      <c r="O24" s="1">
        <f>SUM(B24:N24)</f>
        <v>-107</v>
      </c>
    </row>
    <row r="25" spans="1:15" ht="12.95" customHeight="1" x14ac:dyDescent="0.25">
      <c r="A25" s="9" t="s">
        <v>2</v>
      </c>
      <c r="B25" s="10">
        <f>SUM(B23:B24)</f>
        <v>2</v>
      </c>
      <c r="C25" s="10">
        <f>SUM(C23:C24)</f>
        <v>-1</v>
      </c>
      <c r="D25" s="10">
        <f>SUM(D23:D24)</f>
        <v>-2</v>
      </c>
      <c r="E25" s="10">
        <f>SUM(E23:E24)</f>
        <v>-2</v>
      </c>
      <c r="F25" s="10">
        <f>SUM(F23:F24)</f>
        <v>3</v>
      </c>
      <c r="G25" s="10">
        <f t="shared" ref="G25:N25" si="6">SUM(G23:G24)</f>
        <v>-12</v>
      </c>
      <c r="H25" s="10">
        <f t="shared" si="6"/>
        <v>0</v>
      </c>
      <c r="I25" s="10">
        <f t="shared" si="6"/>
        <v>-10</v>
      </c>
      <c r="J25" s="10">
        <f t="shared" si="6"/>
        <v>1</v>
      </c>
      <c r="K25" s="10">
        <f t="shared" si="6"/>
        <v>0</v>
      </c>
      <c r="L25" s="10">
        <f t="shared" si="6"/>
        <v>-4</v>
      </c>
      <c r="M25" s="30">
        <f t="shared" si="6"/>
        <v>-54</v>
      </c>
      <c r="N25" s="30">
        <f t="shared" si="6"/>
        <v>-12</v>
      </c>
      <c r="O25" s="1">
        <f>SUM(B25:N25)</f>
        <v>-91</v>
      </c>
    </row>
    <row r="26" spans="1:15" s="3" customFormat="1" ht="12.95" customHeight="1" x14ac:dyDescent="0.25">
      <c r="A26" s="13" t="s">
        <v>6</v>
      </c>
      <c r="B26" s="4">
        <f>E2+B25</f>
        <v>872</v>
      </c>
      <c r="C26" s="4">
        <f t="shared" ref="C26:N26" si="7">B26+C25</f>
        <v>871</v>
      </c>
      <c r="D26" s="4">
        <f t="shared" si="7"/>
        <v>869</v>
      </c>
      <c r="E26" s="4">
        <f t="shared" si="7"/>
        <v>867</v>
      </c>
      <c r="F26" s="4">
        <f>E26+F25</f>
        <v>870</v>
      </c>
      <c r="G26" s="4">
        <f t="shared" si="7"/>
        <v>858</v>
      </c>
      <c r="H26" s="4">
        <f t="shared" si="7"/>
        <v>858</v>
      </c>
      <c r="I26" s="4">
        <f t="shared" si="7"/>
        <v>848</v>
      </c>
      <c r="J26" s="4">
        <f>I26+J25</f>
        <v>849</v>
      </c>
      <c r="K26" s="4">
        <f t="shared" si="7"/>
        <v>849</v>
      </c>
      <c r="L26" s="4">
        <f t="shared" si="7"/>
        <v>845</v>
      </c>
      <c r="M26" s="29">
        <f t="shared" si="7"/>
        <v>791</v>
      </c>
      <c r="N26" s="29">
        <f t="shared" si="7"/>
        <v>779</v>
      </c>
      <c r="O26" s="13"/>
    </row>
    <row r="27" spans="1:15" ht="12.95" customHeight="1" x14ac:dyDescent="0.25">
      <c r="O27" s="1"/>
    </row>
    <row r="28" spans="1:15" s="3" customFormat="1" ht="14.25" customHeight="1" x14ac:dyDescent="0.25">
      <c r="A28" s="14" t="s">
        <v>3</v>
      </c>
      <c r="B28" s="8">
        <v>45677</v>
      </c>
      <c r="C28" s="8">
        <v>45693</v>
      </c>
      <c r="D28" s="8">
        <v>45721</v>
      </c>
      <c r="E28" s="8">
        <v>45752</v>
      </c>
      <c r="F28" s="8">
        <v>45782</v>
      </c>
      <c r="G28" s="8">
        <v>45813</v>
      </c>
      <c r="H28" s="8">
        <v>45843</v>
      </c>
      <c r="I28" s="8">
        <v>45874</v>
      </c>
      <c r="J28" s="8">
        <v>45905</v>
      </c>
      <c r="K28" s="8">
        <v>45935</v>
      </c>
      <c r="L28" s="8">
        <v>45966</v>
      </c>
      <c r="M28" s="27">
        <v>45996</v>
      </c>
      <c r="N28" s="27"/>
      <c r="O28" s="1" t="s">
        <v>4</v>
      </c>
    </row>
    <row r="29" spans="1:15" ht="12.95" customHeight="1" x14ac:dyDescent="0.25">
      <c r="A29" s="9" t="s">
        <v>0</v>
      </c>
      <c r="B29" s="10">
        <f>B23+B17+B11+B5</f>
        <v>17</v>
      </c>
      <c r="C29" s="10">
        <f t="shared" ref="C29:N29" si="8">C23+C17+C11+C5</f>
        <v>26</v>
      </c>
      <c r="D29" s="10">
        <f t="shared" si="8"/>
        <v>13</v>
      </c>
      <c r="E29" s="10">
        <f t="shared" si="8"/>
        <v>31</v>
      </c>
      <c r="F29" s="10">
        <f t="shared" si="8"/>
        <v>5</v>
      </c>
      <c r="G29" s="10">
        <f t="shared" si="8"/>
        <v>11</v>
      </c>
      <c r="H29" s="10">
        <f t="shared" si="8"/>
        <v>47</v>
      </c>
      <c r="I29" s="10">
        <f t="shared" si="8"/>
        <v>12</v>
      </c>
      <c r="J29" s="10">
        <f t="shared" si="8"/>
        <v>1</v>
      </c>
      <c r="K29" s="10">
        <f t="shared" si="8"/>
        <v>2</v>
      </c>
      <c r="L29" s="10">
        <f t="shared" si="8"/>
        <v>10</v>
      </c>
      <c r="M29" s="10">
        <f t="shared" si="8"/>
        <v>4</v>
      </c>
      <c r="N29" s="10">
        <f t="shared" si="8"/>
        <v>0</v>
      </c>
      <c r="O29" s="1">
        <f>SUM(B29:N29)</f>
        <v>179</v>
      </c>
    </row>
    <row r="30" spans="1:15" ht="12.95" customHeight="1" x14ac:dyDescent="0.25">
      <c r="A30" s="9" t="s">
        <v>1</v>
      </c>
      <c r="B30" s="10">
        <f>B24+B18+B12+B6</f>
        <v>-19</v>
      </c>
      <c r="C30" s="10">
        <f t="shared" ref="C30:N30" si="9">C24+C18+C12+C6</f>
        <v>-25</v>
      </c>
      <c r="D30" s="10">
        <f t="shared" si="9"/>
        <v>-39</v>
      </c>
      <c r="E30" s="10">
        <f t="shared" si="9"/>
        <v>-34</v>
      </c>
      <c r="F30" s="10">
        <f t="shared" si="9"/>
        <v>-60</v>
      </c>
      <c r="G30" s="10">
        <f t="shared" si="9"/>
        <v>-27</v>
      </c>
      <c r="H30" s="10">
        <f t="shared" si="9"/>
        <v>-12</v>
      </c>
      <c r="I30" s="10">
        <f t="shared" si="9"/>
        <v>-37</v>
      </c>
      <c r="J30" s="10">
        <f t="shared" si="9"/>
        <v>-17</v>
      </c>
      <c r="K30" s="10">
        <f t="shared" si="9"/>
        <v>-3</v>
      </c>
      <c r="L30" s="10">
        <f t="shared" si="9"/>
        <v>-31</v>
      </c>
      <c r="M30" s="10">
        <f t="shared" si="9"/>
        <v>-91</v>
      </c>
      <c r="N30" s="10">
        <f t="shared" si="9"/>
        <v>-37</v>
      </c>
      <c r="O30" s="1">
        <f>SUM(B30:N30)</f>
        <v>-432</v>
      </c>
    </row>
    <row r="31" spans="1:15" ht="12.95" customHeight="1" x14ac:dyDescent="0.25">
      <c r="A31" s="9" t="s">
        <v>2</v>
      </c>
      <c r="B31" s="10">
        <f>B30+B29</f>
        <v>-2</v>
      </c>
      <c r="C31" s="10">
        <f t="shared" ref="C31:N31" si="10">C30+C29</f>
        <v>1</v>
      </c>
      <c r="D31" s="10">
        <f t="shared" si="10"/>
        <v>-26</v>
      </c>
      <c r="E31" s="10">
        <f t="shared" si="10"/>
        <v>-3</v>
      </c>
      <c r="F31" s="10">
        <f t="shared" si="10"/>
        <v>-55</v>
      </c>
      <c r="G31" s="10">
        <f t="shared" si="10"/>
        <v>-16</v>
      </c>
      <c r="H31" s="10">
        <f t="shared" si="10"/>
        <v>35</v>
      </c>
      <c r="I31" s="10">
        <f t="shared" si="10"/>
        <v>-25</v>
      </c>
      <c r="J31" s="10">
        <f t="shared" si="10"/>
        <v>-16</v>
      </c>
      <c r="K31" s="10">
        <f t="shared" si="10"/>
        <v>-1</v>
      </c>
      <c r="L31" s="10">
        <f t="shared" si="10"/>
        <v>-21</v>
      </c>
      <c r="M31" s="10">
        <f t="shared" si="10"/>
        <v>-87</v>
      </c>
      <c r="N31" s="10">
        <f t="shared" si="10"/>
        <v>-37</v>
      </c>
      <c r="O31" s="1">
        <f>SUM(B31:N31)</f>
        <v>-253</v>
      </c>
    </row>
    <row r="32" spans="1:15" s="3" customFormat="1" ht="12.95" customHeight="1" x14ac:dyDescent="0.25">
      <c r="A32" s="13" t="s">
        <v>6</v>
      </c>
      <c r="B32" s="4">
        <f t="shared" ref="B32" si="11">B26+B20+B14+B8</f>
        <v>3850</v>
      </c>
      <c r="C32" s="4">
        <f t="shared" ref="C32:N32" si="12">C26+C20+C14+C8</f>
        <v>3851</v>
      </c>
      <c r="D32" s="4">
        <f t="shared" si="12"/>
        <v>3825</v>
      </c>
      <c r="E32" s="4">
        <f t="shared" si="12"/>
        <v>3822</v>
      </c>
      <c r="F32" s="4">
        <f t="shared" si="12"/>
        <v>3767</v>
      </c>
      <c r="G32" s="4">
        <f t="shared" si="12"/>
        <v>3751</v>
      </c>
      <c r="H32" s="4">
        <f t="shared" si="12"/>
        <v>3786</v>
      </c>
      <c r="I32" s="4">
        <f t="shared" si="12"/>
        <v>3761</v>
      </c>
      <c r="J32" s="4">
        <f t="shared" si="12"/>
        <v>3745</v>
      </c>
      <c r="K32" s="4">
        <f t="shared" si="12"/>
        <v>3744</v>
      </c>
      <c r="L32" s="4">
        <f t="shared" si="12"/>
        <v>3723</v>
      </c>
      <c r="M32" s="4">
        <f t="shared" si="12"/>
        <v>3636</v>
      </c>
      <c r="N32" s="4">
        <f t="shared" si="12"/>
        <v>3599</v>
      </c>
      <c r="O32" s="13"/>
    </row>
    <row r="33" spans="1:15" ht="12.95" customHeight="1" x14ac:dyDescent="0.25"/>
    <row r="34" spans="1:15" ht="14.25" customHeight="1" x14ac:dyDescent="0.25">
      <c r="A34" s="14" t="s">
        <v>7</v>
      </c>
      <c r="B34" s="1" t="s">
        <v>13</v>
      </c>
      <c r="C34" s="1" t="s">
        <v>10</v>
      </c>
      <c r="D34" s="1" t="s">
        <v>11</v>
      </c>
      <c r="E34" s="1" t="s">
        <v>9</v>
      </c>
      <c r="F34" s="1" t="s">
        <v>5</v>
      </c>
      <c r="M34" s="2"/>
      <c r="N34" s="2"/>
      <c r="O34" s="12"/>
    </row>
    <row r="35" spans="1:15" ht="12.95" customHeight="1" x14ac:dyDescent="0.25">
      <c r="A35" s="9" t="s">
        <v>0</v>
      </c>
      <c r="B35" s="10">
        <f>O5</f>
        <v>20</v>
      </c>
      <c r="C35" s="10">
        <f>O11</f>
        <v>97</v>
      </c>
      <c r="D35" s="10">
        <f>O17</f>
        <v>46</v>
      </c>
      <c r="E35" s="10">
        <f>O23</f>
        <v>16</v>
      </c>
      <c r="F35" s="1">
        <f>SUM(B35:E35)</f>
        <v>179</v>
      </c>
      <c r="G35" s="28"/>
      <c r="M35" s="2"/>
      <c r="N35" s="2"/>
      <c r="O35" s="12"/>
    </row>
    <row r="36" spans="1:15" ht="12.95" customHeight="1" x14ac:dyDescent="0.25">
      <c r="A36" s="9" t="s">
        <v>1</v>
      </c>
      <c r="B36" s="10">
        <f>O6</f>
        <v>-143</v>
      </c>
      <c r="C36" s="10">
        <f>O12</f>
        <v>-103</v>
      </c>
      <c r="D36" s="10">
        <f>O18</f>
        <v>-79</v>
      </c>
      <c r="E36" s="10">
        <f>O24</f>
        <v>-107</v>
      </c>
      <c r="F36" s="1">
        <f>SUM(B36:E36)</f>
        <v>-432</v>
      </c>
      <c r="M36" s="2"/>
      <c r="N36" s="2"/>
      <c r="O36" s="12"/>
    </row>
    <row r="37" spans="1:15" ht="12.95" customHeight="1" x14ac:dyDescent="0.25">
      <c r="A37" s="9" t="s">
        <v>2</v>
      </c>
      <c r="B37" s="10">
        <f>O7</f>
        <v>-123</v>
      </c>
      <c r="C37" s="10">
        <f>O13</f>
        <v>-6</v>
      </c>
      <c r="D37" s="10">
        <f>O19</f>
        <v>-33</v>
      </c>
      <c r="E37" s="10">
        <f>O25</f>
        <v>-91</v>
      </c>
      <c r="F37" s="1">
        <f>SUM(B37:E37)</f>
        <v>-253</v>
      </c>
      <c r="G37" s="28"/>
      <c r="M37" s="2"/>
      <c r="N37" s="2"/>
      <c r="O37" s="12"/>
    </row>
    <row r="38" spans="1:15" s="3" customFormat="1" ht="12.95" customHeight="1" x14ac:dyDescent="0.25">
      <c r="A38" s="13" t="s">
        <v>6</v>
      </c>
      <c r="B38" s="4">
        <f>N8</f>
        <v>907</v>
      </c>
      <c r="C38" s="4">
        <f>N14</f>
        <v>1120</v>
      </c>
      <c r="D38" s="4">
        <f>N20</f>
        <v>793</v>
      </c>
      <c r="E38" s="4">
        <f>N26</f>
        <v>779</v>
      </c>
      <c r="F38" s="4">
        <f>SUM(B38:E38)</f>
        <v>3599</v>
      </c>
      <c r="G38" s="28"/>
      <c r="H38" s="2"/>
    </row>
    <row r="39" spans="1:15" s="3" customFormat="1" ht="12.95" customHeight="1" x14ac:dyDescent="0.25">
      <c r="B39" s="6"/>
      <c r="C39" s="6"/>
      <c r="D39" s="6"/>
      <c r="E39" s="6"/>
      <c r="F39" s="6"/>
      <c r="G39" s="2"/>
      <c r="H39" s="2"/>
      <c r="I39" s="2"/>
    </row>
    <row r="40" spans="1:15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 x14ac:dyDescent="0.25">
      <c r="A42" s="26"/>
      <c r="H42" s="2"/>
      <c r="I42" s="12"/>
      <c r="J42" s="12"/>
      <c r="K42" s="12"/>
      <c r="L42" s="12"/>
      <c r="M42" s="12"/>
      <c r="N42" s="12"/>
      <c r="O42" s="12"/>
    </row>
    <row r="43" spans="1:15" x14ac:dyDescent="0.25">
      <c r="A43" s="26"/>
      <c r="H43" s="2"/>
      <c r="I43" s="12"/>
      <c r="J43" s="12"/>
      <c r="K43" s="12"/>
      <c r="L43" s="12"/>
      <c r="M43" s="12"/>
      <c r="N43" s="12"/>
      <c r="O43" s="12"/>
    </row>
    <row r="44" spans="1:15" x14ac:dyDescent="0.25">
      <c r="A44" s="26"/>
      <c r="H44" s="2"/>
      <c r="I44" s="12"/>
      <c r="J44" s="12"/>
      <c r="K44" s="12"/>
      <c r="L44" s="12"/>
      <c r="M44" s="12"/>
      <c r="N44" s="12"/>
      <c r="O44" s="12"/>
    </row>
    <row r="45" spans="1:15" x14ac:dyDescent="0.25">
      <c r="A45" s="26"/>
      <c r="H45" s="2"/>
      <c r="I45" s="12"/>
      <c r="J45" s="12"/>
      <c r="K45" s="12"/>
      <c r="L45" s="12"/>
      <c r="M45" s="12"/>
      <c r="N45" s="12"/>
      <c r="O45" s="12"/>
    </row>
    <row r="46" spans="1:15" x14ac:dyDescent="0.25">
      <c r="A46" s="26"/>
      <c r="H46" s="2"/>
      <c r="I46" s="12"/>
      <c r="J46" s="12"/>
      <c r="K46" s="12"/>
      <c r="L46" s="12"/>
      <c r="M46" s="12"/>
      <c r="N46" s="12"/>
      <c r="O46" s="12"/>
    </row>
  </sheetData>
  <phoneticPr fontId="2" type="noConversion"/>
  <printOptions horizontalCentered="1" verticalCentered="1"/>
  <pageMargins left="0.25" right="0.25" top="0.25" bottom="0.25" header="0.3" footer="0.3"/>
  <pageSetup orientation="landscape" r:id="rId1"/>
  <headerFooter alignWithMargins="0">
    <oddHeader>&amp;C&amp;"Arial,Bold"&amp;14 2025
 FMA Membership Summary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 Graph</vt:lpstr>
      <vt:lpstr>2025 Summary</vt:lpstr>
      <vt:lpstr>'2025 Graph'!Print_Area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KRedmond</dc:creator>
  <cp:lastModifiedBy>toddwells@aol.com</cp:lastModifiedBy>
  <cp:lastPrinted>2025-02-20T18:54:51Z</cp:lastPrinted>
  <dcterms:created xsi:type="dcterms:W3CDTF">2004-10-14T04:54:05Z</dcterms:created>
  <dcterms:modified xsi:type="dcterms:W3CDTF">2026-01-27T21:30:21Z</dcterms:modified>
</cp:coreProperties>
</file>